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<sst xmlns="http://schemas.openxmlformats.org/spreadsheetml/2006/main" count="55" uniqueCount="54">
  <si>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</si>
  <si>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</si>
  <si>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</si>
  <si>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</si>
  <si>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</si>
  <si>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</si>
  <si>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</si>
  <si>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</si>
  <si>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</si>
  <si>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</si>
  <si>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</si>
  <si>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</si>
  <si>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</si>
  <si>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</si>
  <si>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</si>
  <si>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</si>
  <si>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</si>
  <si>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</si>
  <si>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</si>
  <si>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</si>
  <si>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</si>
  <si>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</si>
  <si>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</si>
  <si>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</si>
  <si>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</si>
  <si>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St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</si>
  <si>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</si>
  <si>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</si>
  <si>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</si>
  <si>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</si>
  <si>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</si>
  <si>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</si>
  <si>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</si>
  <si>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</si>
  <si>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</si>
  <si>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</si>
  <si>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</si>
  <si>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</si>
  <si>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</si>
  <si>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</si>
  <si>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</si>
  <si>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</si>
  <si>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</si>
  <si>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</si>
  <si>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</si>
  <si>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</si>
  <si>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</si>
  <si>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Srbac</t>
  </si>
  <si>
    <t>Ov</t>
  </si>
  <si>
    <t>Su</t>
  </si>
  <si>
    <t>CASELOAD INDEX (the number of judges needed to cover the core caseload)</t>
  </si>
  <si>
    <t>Ps</t>
  </si>
  <si>
    <t>ADJUSTED CASELOAD INDEX</t>
  </si>
  <si>
    <t>Less commercial cases to be handled by the new Commercial Division in the Banja Luka Basic Court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</si>
</sst>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32">
      <selection activeCell="A21" sqref="A21:IV2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47</v>
      </c>
      <c r="E2" s="11"/>
    </row>
    <row r="3" ht="26.25">
      <c r="A3" s="11" t="s">
        <v>46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44</v>
      </c>
      <c r="K5" s="5"/>
      <c r="L5" s="7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66</v>
      </c>
      <c r="C8" s="12">
        <v>66</v>
      </c>
      <c r="D8" s="12">
        <v>86</v>
      </c>
      <c r="E8" s="12">
        <v>129</v>
      </c>
      <c r="F8" s="12">
        <v>39</v>
      </c>
      <c r="G8" s="12">
        <f>PRODUCT(F8,2)</f>
        <v>78</v>
      </c>
      <c r="H8" s="12">
        <f aca="true" t="shared" si="0" ref="H8:H20">AVERAGE(B8,C8,D8,E8,G8)</f>
        <v>85</v>
      </c>
      <c r="I8" s="12">
        <f aca="true" t="shared" si="1" ref="I8:I20">AVERAGE(E8,G8)</f>
        <v>103.5</v>
      </c>
      <c r="J8" s="12">
        <v>220</v>
      </c>
      <c r="K8" s="12">
        <f>POWER(J8,-1)</f>
        <v>0.004545454545454545</v>
      </c>
      <c r="L8" s="13">
        <f>PRODUCT(I8,K8)</f>
        <v>0.47045454545454546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31</v>
      </c>
      <c r="C9" s="12">
        <v>12</v>
      </c>
      <c r="D9" s="12">
        <v>27</v>
      </c>
      <c r="E9" s="12">
        <v>21</v>
      </c>
      <c r="F9" s="12">
        <v>7</v>
      </c>
      <c r="G9" s="12">
        <f aca="true" t="shared" si="2" ref="G9:G42">PRODUCT(F9,2)</f>
        <v>14</v>
      </c>
      <c r="H9" s="12">
        <f t="shared" si="0"/>
        <v>21</v>
      </c>
      <c r="I9" s="12">
        <f t="shared" si="1"/>
        <v>17.5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4</v>
      </c>
      <c r="C10" s="12">
        <v>3</v>
      </c>
      <c r="D10" s="12">
        <v>4</v>
      </c>
      <c r="E10" s="12">
        <v>3</v>
      </c>
      <c r="F10" s="12">
        <v>2</v>
      </c>
      <c r="G10" s="12">
        <f t="shared" si="2"/>
        <v>4</v>
      </c>
      <c r="H10" s="12">
        <f t="shared" si="0"/>
        <v>3.6</v>
      </c>
      <c r="I10" s="12">
        <f t="shared" si="1"/>
        <v>3.5</v>
      </c>
      <c r="J10" s="12">
        <v>220</v>
      </c>
      <c r="K10" s="12">
        <f aca="true" t="shared" si="3" ref="K10:K31">POWER(J10,-1)</f>
        <v>0.004545454545454545</v>
      </c>
      <c r="L10" s="13">
        <f aca="true" t="shared" si="4" ref="L10:L31">PRODUCT(I10,K10)</f>
        <v>0.015909090909090907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/>
      <c r="C11" s="12"/>
      <c r="D11" s="12">
        <v>3</v>
      </c>
      <c r="E11" s="12">
        <v>8</v>
      </c>
      <c r="F11" s="12">
        <v>3</v>
      </c>
      <c r="G11" s="12">
        <f t="shared" si="2"/>
        <v>6</v>
      </c>
      <c r="H11" s="12">
        <f t="shared" si="0"/>
        <v>5.666666666666667</v>
      </c>
      <c r="I11" s="12">
        <f t="shared" si="1"/>
        <v>7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228</v>
      </c>
      <c r="C12" s="12">
        <v>209</v>
      </c>
      <c r="D12" s="12">
        <v>302</v>
      </c>
      <c r="E12" s="12">
        <v>207</v>
      </c>
      <c r="F12" s="12">
        <v>122</v>
      </c>
      <c r="G12" s="12">
        <f t="shared" si="2"/>
        <v>244</v>
      </c>
      <c r="H12" s="12">
        <f t="shared" si="0"/>
        <v>238</v>
      </c>
      <c r="I12" s="12">
        <f t="shared" si="1"/>
        <v>225.5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68</v>
      </c>
      <c r="C13" s="12">
        <v>94</v>
      </c>
      <c r="D13" s="12">
        <v>63</v>
      </c>
      <c r="E13" s="12">
        <v>73</v>
      </c>
      <c r="F13" s="12">
        <v>24</v>
      </c>
      <c r="G13" s="12">
        <f t="shared" si="2"/>
        <v>48</v>
      </c>
      <c r="H13" s="12">
        <f t="shared" si="0"/>
        <v>69.2</v>
      </c>
      <c r="I13" s="12">
        <f t="shared" si="1"/>
        <v>60.5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160</v>
      </c>
      <c r="C14" s="12">
        <v>363</v>
      </c>
      <c r="D14" s="12">
        <v>254</v>
      </c>
      <c r="E14" s="12">
        <v>200</v>
      </c>
      <c r="F14" s="12">
        <v>151</v>
      </c>
      <c r="G14" s="12">
        <f t="shared" si="2"/>
        <v>302</v>
      </c>
      <c r="H14" s="12">
        <f t="shared" si="0"/>
        <v>255.8</v>
      </c>
      <c r="I14" s="12">
        <f t="shared" si="1"/>
        <v>251</v>
      </c>
      <c r="J14" s="12">
        <v>300</v>
      </c>
      <c r="K14" s="12">
        <f t="shared" si="3"/>
        <v>0.0033333333333333335</v>
      </c>
      <c r="L14" s="13">
        <f t="shared" si="4"/>
        <v>0.8366666666666667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14</v>
      </c>
      <c r="C15" s="12">
        <v>11</v>
      </c>
      <c r="D15" s="12">
        <v>52</v>
      </c>
      <c r="E15" s="12">
        <v>54</v>
      </c>
      <c r="F15" s="12">
        <v>24</v>
      </c>
      <c r="G15" s="12">
        <f t="shared" si="2"/>
        <v>48</v>
      </c>
      <c r="H15" s="12">
        <f t="shared" si="0"/>
        <v>35.8</v>
      </c>
      <c r="I15" s="12">
        <f t="shared" si="1"/>
        <v>51</v>
      </c>
      <c r="J15" s="12">
        <v>300</v>
      </c>
      <c r="K15" s="12">
        <f t="shared" si="3"/>
        <v>0.0033333333333333335</v>
      </c>
      <c r="L15" s="13">
        <f t="shared" si="4"/>
        <v>0.17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/>
      <c r="E16" s="12"/>
      <c r="F16" s="12"/>
      <c r="G16" s="12">
        <v>0</v>
      </c>
      <c r="H16" s="12">
        <f t="shared" si="0"/>
        <v>0</v>
      </c>
      <c r="I16" s="12">
        <f t="shared" si="1"/>
        <v>0</v>
      </c>
      <c r="J16" s="12">
        <v>600</v>
      </c>
      <c r="K16" s="12">
        <f t="shared" si="3"/>
        <v>0.0016666666666666668</v>
      </c>
      <c r="L16" s="13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3</v>
      </c>
      <c r="C17" s="12">
        <v>1</v>
      </c>
      <c r="D17" s="12"/>
      <c r="E17" s="12"/>
      <c r="F17" s="12">
        <v>1</v>
      </c>
      <c r="G17" s="12">
        <f t="shared" si="2"/>
        <v>2</v>
      </c>
      <c r="H17" s="12">
        <f t="shared" si="0"/>
        <v>2</v>
      </c>
      <c r="I17" s="12">
        <f t="shared" si="1"/>
        <v>2</v>
      </c>
      <c r="J17" s="12">
        <v>600</v>
      </c>
      <c r="K17" s="12">
        <f t="shared" si="3"/>
        <v>0.0016666666666666668</v>
      </c>
      <c r="L17" s="13">
        <f t="shared" si="4"/>
        <v>0.0033333333333333335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131</v>
      </c>
      <c r="C18" s="12">
        <v>154</v>
      </c>
      <c r="D18" s="12">
        <v>189</v>
      </c>
      <c r="E18" s="12">
        <v>135</v>
      </c>
      <c r="F18" s="12">
        <v>79</v>
      </c>
      <c r="G18" s="12">
        <f t="shared" si="2"/>
        <v>158</v>
      </c>
      <c r="H18" s="12">
        <f t="shared" si="0"/>
        <v>153.4</v>
      </c>
      <c r="I18" s="12">
        <f t="shared" si="1"/>
        <v>146.5</v>
      </c>
      <c r="J18" s="14">
        <v>750</v>
      </c>
      <c r="K18" s="12">
        <f t="shared" si="3"/>
        <v>0.0013333333333333333</v>
      </c>
      <c r="L18" s="13">
        <f t="shared" si="4"/>
        <v>0.19533333333333333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30</v>
      </c>
      <c r="C19" s="12">
        <v>34</v>
      </c>
      <c r="D19" s="12">
        <v>34</v>
      </c>
      <c r="E19" s="12">
        <v>44</v>
      </c>
      <c r="F19" s="12">
        <v>29</v>
      </c>
      <c r="G19" s="12">
        <f t="shared" si="2"/>
        <v>58</v>
      </c>
      <c r="H19" s="12">
        <f t="shared" si="0"/>
        <v>40</v>
      </c>
      <c r="I19" s="12">
        <f t="shared" si="1"/>
        <v>51</v>
      </c>
      <c r="J19" s="14">
        <v>300</v>
      </c>
      <c r="K19" s="12">
        <f t="shared" si="3"/>
        <v>0.0033333333333333335</v>
      </c>
      <c r="L19" s="13">
        <f t="shared" si="4"/>
        <v>0.17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102</v>
      </c>
      <c r="C20" s="12">
        <v>102</v>
      </c>
      <c r="D20" s="12">
        <v>116</v>
      </c>
      <c r="E20" s="12">
        <v>243</v>
      </c>
      <c r="F20" s="12">
        <v>259</v>
      </c>
      <c r="G20" s="12">
        <f t="shared" si="2"/>
        <v>518</v>
      </c>
      <c r="H20" s="12">
        <f t="shared" si="0"/>
        <v>216.2</v>
      </c>
      <c r="I20" s="12">
        <f t="shared" si="1"/>
        <v>380.5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132</v>
      </c>
      <c r="C21" s="12">
        <v>218</v>
      </c>
      <c r="D21" s="12">
        <v>216</v>
      </c>
      <c r="E21" s="12">
        <v>252</v>
      </c>
      <c r="F21" s="12">
        <v>434</v>
      </c>
      <c r="G21" s="12">
        <f t="shared" si="2"/>
        <v>868</v>
      </c>
      <c r="H21" s="12">
        <f>AVERAGE(B21,C21,D21,E21,G21)</f>
        <v>337.2</v>
      </c>
      <c r="I21" s="12">
        <f>AVERAGE(E21,G21)</f>
        <v>560</v>
      </c>
      <c r="J21" s="14">
        <v>3300</v>
      </c>
      <c r="K21" s="12">
        <f t="shared" si="3"/>
        <v>0.00030303030303030303</v>
      </c>
      <c r="L21" s="13">
        <f t="shared" si="4"/>
        <v>0.1696969696969697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42</v>
      </c>
      <c r="C22" s="12">
        <v>33</v>
      </c>
      <c r="D22" s="12">
        <v>16</v>
      </c>
      <c r="E22" s="12">
        <v>20</v>
      </c>
      <c r="F22" s="12">
        <v>15</v>
      </c>
      <c r="G22" s="12">
        <f t="shared" si="2"/>
        <v>30</v>
      </c>
      <c r="H22" s="12">
        <f aca="true" t="shared" si="5" ref="H22:H42">AVERAGE(B22,C22,D22,E22,G22)</f>
        <v>28.2</v>
      </c>
      <c r="I22" s="12">
        <f aca="true" t="shared" si="6" ref="I22:I42">AVERAGE(E22,G22)</f>
        <v>25</v>
      </c>
      <c r="J22" s="14">
        <v>3300</v>
      </c>
      <c r="K22" s="12">
        <f t="shared" si="3"/>
        <v>0.00030303030303030303</v>
      </c>
      <c r="L22" s="13">
        <f t="shared" si="4"/>
        <v>0.007575757575757576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34</v>
      </c>
      <c r="C23" s="12">
        <v>52</v>
      </c>
      <c r="D23" s="12">
        <v>48</v>
      </c>
      <c r="E23" s="12">
        <v>85</v>
      </c>
      <c r="F23" s="12">
        <v>123</v>
      </c>
      <c r="G23" s="12">
        <f t="shared" si="2"/>
        <v>246</v>
      </c>
      <c r="H23" s="12">
        <f t="shared" si="5"/>
        <v>93</v>
      </c>
      <c r="I23" s="12">
        <f t="shared" si="6"/>
        <v>165.5</v>
      </c>
      <c r="J23" s="14">
        <v>3300</v>
      </c>
      <c r="K23" s="12">
        <f t="shared" si="3"/>
        <v>0.00030303030303030303</v>
      </c>
      <c r="L23" s="13">
        <f t="shared" si="4"/>
        <v>0.05015151515151515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>
        <v>56</v>
      </c>
      <c r="C24" s="12">
        <v>133</v>
      </c>
      <c r="D24" s="12">
        <v>152</v>
      </c>
      <c r="E24" s="12">
        <v>147</v>
      </c>
      <c r="F24" s="12">
        <v>296</v>
      </c>
      <c r="G24" s="12">
        <f t="shared" si="2"/>
        <v>592</v>
      </c>
      <c r="H24" s="12">
        <f t="shared" si="5"/>
        <v>216</v>
      </c>
      <c r="I24" s="12">
        <f t="shared" si="6"/>
        <v>369.5</v>
      </c>
      <c r="J24" s="14">
        <v>3300</v>
      </c>
      <c r="K24" s="12">
        <f t="shared" si="3"/>
        <v>0.00030303030303030303</v>
      </c>
      <c r="L24" s="13">
        <f t="shared" si="4"/>
        <v>0.11196969696969697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41</v>
      </c>
      <c r="C25" s="12">
        <v>35</v>
      </c>
      <c r="D25" s="12">
        <v>150</v>
      </c>
      <c r="E25" s="12">
        <v>74</v>
      </c>
      <c r="F25" s="12">
        <v>62</v>
      </c>
      <c r="G25" s="12">
        <f t="shared" si="2"/>
        <v>124</v>
      </c>
      <c r="H25" s="12">
        <f t="shared" si="5"/>
        <v>84.8</v>
      </c>
      <c r="I25" s="12">
        <f t="shared" si="6"/>
        <v>99</v>
      </c>
      <c r="J25" s="14">
        <v>5500</v>
      </c>
      <c r="K25" s="12">
        <f t="shared" si="3"/>
        <v>0.0001818181818181818</v>
      </c>
      <c r="L25" s="13">
        <f t="shared" si="4"/>
        <v>0.018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29</v>
      </c>
      <c r="C26" s="12">
        <v>20</v>
      </c>
      <c r="D26" s="12">
        <v>95</v>
      </c>
      <c r="E26" s="12">
        <v>46</v>
      </c>
      <c r="F26" s="12">
        <v>41</v>
      </c>
      <c r="G26" s="12">
        <f t="shared" si="2"/>
        <v>82</v>
      </c>
      <c r="H26" s="12">
        <f t="shared" si="5"/>
        <v>54.4</v>
      </c>
      <c r="I26" s="12">
        <f t="shared" si="6"/>
        <v>64</v>
      </c>
      <c r="J26" s="14">
        <v>5500</v>
      </c>
      <c r="K26" s="12">
        <f t="shared" si="3"/>
        <v>0.0001818181818181818</v>
      </c>
      <c r="L26" s="13">
        <f t="shared" si="4"/>
        <v>0.011636363636363636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12</v>
      </c>
      <c r="C27" s="12">
        <v>12</v>
      </c>
      <c r="D27" s="12">
        <v>50</v>
      </c>
      <c r="E27" s="12">
        <v>18</v>
      </c>
      <c r="F27" s="12">
        <v>12</v>
      </c>
      <c r="G27" s="12">
        <f t="shared" si="2"/>
        <v>24</v>
      </c>
      <c r="H27" s="12">
        <f t="shared" si="5"/>
        <v>23.2</v>
      </c>
      <c r="I27" s="12">
        <f t="shared" si="6"/>
        <v>21</v>
      </c>
      <c r="J27" s="14">
        <v>5500</v>
      </c>
      <c r="K27" s="12">
        <f t="shared" si="3"/>
        <v>0.0001818181818181818</v>
      </c>
      <c r="L27" s="13">
        <f t="shared" si="4"/>
        <v>0.003818181818181818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>
        <v>3</v>
      </c>
      <c r="D28" s="12">
        <v>5</v>
      </c>
      <c r="E28" s="12">
        <v>10</v>
      </c>
      <c r="F28" s="12">
        <v>9</v>
      </c>
      <c r="G28" s="12">
        <f t="shared" si="2"/>
        <v>18</v>
      </c>
      <c r="H28" s="12">
        <f t="shared" si="5"/>
        <v>9</v>
      </c>
      <c r="I28" s="12">
        <f t="shared" si="6"/>
        <v>14</v>
      </c>
      <c r="J28" s="14">
        <v>5500</v>
      </c>
      <c r="K28" s="12">
        <f t="shared" si="3"/>
        <v>0.0001818181818181818</v>
      </c>
      <c r="L28" s="13">
        <f t="shared" si="4"/>
        <v>0.002545454545454545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3</v>
      </c>
      <c r="C29" s="12">
        <v>12</v>
      </c>
      <c r="D29" s="12">
        <v>6</v>
      </c>
      <c r="E29" s="12">
        <v>15</v>
      </c>
      <c r="F29" s="12">
        <v>16</v>
      </c>
      <c r="G29" s="12">
        <f t="shared" si="2"/>
        <v>32</v>
      </c>
      <c r="H29" s="12">
        <f t="shared" si="5"/>
        <v>13.6</v>
      </c>
      <c r="I29" s="12">
        <f t="shared" si="6"/>
        <v>23.5</v>
      </c>
      <c r="J29" s="14">
        <v>300</v>
      </c>
      <c r="K29" s="12">
        <f t="shared" si="3"/>
        <v>0.0033333333333333335</v>
      </c>
      <c r="L29" s="13">
        <f t="shared" si="4"/>
        <v>0.07833333333333334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6</v>
      </c>
      <c r="C30" s="12">
        <v>4</v>
      </c>
      <c r="D30" s="12"/>
      <c r="E30" s="12">
        <v>4</v>
      </c>
      <c r="F30" s="12">
        <v>1</v>
      </c>
      <c r="G30" s="12">
        <f t="shared" si="2"/>
        <v>2</v>
      </c>
      <c r="H30" s="12">
        <f t="shared" si="5"/>
        <v>4</v>
      </c>
      <c r="I30" s="12">
        <f t="shared" si="6"/>
        <v>3</v>
      </c>
      <c r="J30" s="14">
        <v>900</v>
      </c>
      <c r="K30" s="12">
        <f t="shared" si="3"/>
        <v>0.0011111111111111111</v>
      </c>
      <c r="L30" s="13">
        <f t="shared" si="4"/>
        <v>0.003333333333333333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9</v>
      </c>
      <c r="C31" s="12">
        <v>9</v>
      </c>
      <c r="D31" s="12">
        <v>14</v>
      </c>
      <c r="E31" s="12">
        <v>17</v>
      </c>
      <c r="F31" s="12">
        <v>8</v>
      </c>
      <c r="G31" s="12">
        <f t="shared" si="2"/>
        <v>16</v>
      </c>
      <c r="H31" s="12">
        <f t="shared" si="5"/>
        <v>13</v>
      </c>
      <c r="I31" s="12">
        <f t="shared" si="6"/>
        <v>16.5</v>
      </c>
      <c r="J31" s="12">
        <v>700</v>
      </c>
      <c r="K31" s="12">
        <f t="shared" si="3"/>
        <v>0.0014285714285714286</v>
      </c>
      <c r="L31" s="13">
        <f t="shared" si="4"/>
        <v>0.023571428571428573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7</v>
      </c>
      <c r="C32" s="12">
        <v>8</v>
      </c>
      <c r="D32" s="12">
        <v>8</v>
      </c>
      <c r="E32" s="12">
        <v>7</v>
      </c>
      <c r="F32" s="12">
        <v>2</v>
      </c>
      <c r="G32" s="12">
        <f t="shared" si="2"/>
        <v>4</v>
      </c>
      <c r="H32" s="12">
        <f t="shared" si="5"/>
        <v>6.8</v>
      </c>
      <c r="I32" s="12">
        <f t="shared" si="6"/>
        <v>5.5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/>
      <c r="G33" s="12">
        <v>0</v>
      </c>
      <c r="H33" s="12">
        <f t="shared" si="5"/>
        <v>0</v>
      </c>
      <c r="I33" s="12">
        <f t="shared" si="6"/>
        <v>0</v>
      </c>
      <c r="J33" s="12">
        <v>44</v>
      </c>
      <c r="K33" s="12">
        <f>POWER(J33,-1)</f>
        <v>0.022727272727272728</v>
      </c>
      <c r="L33" s="13">
        <f>PRODUCT(I33,K33)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2</v>
      </c>
      <c r="C34" s="12">
        <v>2</v>
      </c>
      <c r="D34" s="12"/>
      <c r="E34" s="12">
        <v>2</v>
      </c>
      <c r="F34" s="12">
        <v>3</v>
      </c>
      <c r="G34" s="12">
        <f t="shared" si="2"/>
        <v>6</v>
      </c>
      <c r="H34" s="12">
        <f t="shared" si="5"/>
        <v>3</v>
      </c>
      <c r="I34" s="12">
        <f t="shared" si="6"/>
        <v>4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</v>
      </c>
      <c r="C35" s="12">
        <v>17</v>
      </c>
      <c r="D35" s="12">
        <v>8</v>
      </c>
      <c r="E35" s="12">
        <v>3</v>
      </c>
      <c r="F35" s="12">
        <v>1</v>
      </c>
      <c r="G35" s="12">
        <f t="shared" si="2"/>
        <v>2</v>
      </c>
      <c r="H35" s="12">
        <f t="shared" si="5"/>
        <v>6.2</v>
      </c>
      <c r="I35" s="12">
        <f t="shared" si="6"/>
        <v>2.5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220</v>
      </c>
      <c r="C36" s="12">
        <v>271</v>
      </c>
      <c r="D36" s="12">
        <v>221</v>
      </c>
      <c r="E36" s="12">
        <v>231</v>
      </c>
      <c r="F36" s="12">
        <v>118</v>
      </c>
      <c r="G36" s="12">
        <f t="shared" si="2"/>
        <v>236</v>
      </c>
      <c r="H36" s="12">
        <f t="shared" si="5"/>
        <v>235.8</v>
      </c>
      <c r="I36" s="12">
        <f t="shared" si="6"/>
        <v>233.5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421</v>
      </c>
      <c r="C37" s="12">
        <v>576</v>
      </c>
      <c r="D37" s="12">
        <v>640</v>
      </c>
      <c r="E37" s="12">
        <v>768</v>
      </c>
      <c r="F37" s="12">
        <v>361</v>
      </c>
      <c r="G37" s="12">
        <f t="shared" si="2"/>
        <v>722</v>
      </c>
      <c r="H37" s="12">
        <f t="shared" si="5"/>
        <v>625.4</v>
      </c>
      <c r="I37" s="12">
        <f t="shared" si="6"/>
        <v>745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350</v>
      </c>
      <c r="C38" s="12">
        <v>330</v>
      </c>
      <c r="D38" s="12">
        <v>540</v>
      </c>
      <c r="E38" s="12">
        <v>510</v>
      </c>
      <c r="F38" s="12">
        <v>190</v>
      </c>
      <c r="G38" s="12">
        <f t="shared" si="2"/>
        <v>380</v>
      </c>
      <c r="H38" s="12">
        <f t="shared" si="5"/>
        <v>422</v>
      </c>
      <c r="I38" s="12">
        <f t="shared" si="6"/>
        <v>445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260</v>
      </c>
      <c r="C39" s="12">
        <v>209</v>
      </c>
      <c r="D39" s="12">
        <v>167</v>
      </c>
      <c r="E39" s="12">
        <v>173</v>
      </c>
      <c r="F39" s="12">
        <v>94</v>
      </c>
      <c r="G39" s="12">
        <f t="shared" si="2"/>
        <v>188</v>
      </c>
      <c r="H39" s="12">
        <f t="shared" si="5"/>
        <v>199.4</v>
      </c>
      <c r="I39" s="12">
        <f t="shared" si="6"/>
        <v>180.5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4</v>
      </c>
      <c r="C40" s="12">
        <v>7</v>
      </c>
      <c r="D40" s="12">
        <v>8</v>
      </c>
      <c r="E40" s="12">
        <v>7</v>
      </c>
      <c r="F40" s="12">
        <v>1</v>
      </c>
      <c r="G40" s="12">
        <f t="shared" si="2"/>
        <v>2</v>
      </c>
      <c r="H40" s="12">
        <f t="shared" si="5"/>
        <v>5.6</v>
      </c>
      <c r="I40" s="12">
        <f t="shared" si="6"/>
        <v>4.5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48</v>
      </c>
      <c r="B41" s="12">
        <v>1788</v>
      </c>
      <c r="C41" s="12">
        <v>2175</v>
      </c>
      <c r="D41" s="12">
        <v>2925</v>
      </c>
      <c r="E41" s="12">
        <v>3486</v>
      </c>
      <c r="F41" s="12">
        <v>2477</v>
      </c>
      <c r="G41" s="12">
        <f t="shared" si="2"/>
        <v>4954</v>
      </c>
      <c r="H41" s="12">
        <f t="shared" si="5"/>
        <v>3065.6</v>
      </c>
      <c r="I41" s="12">
        <f t="shared" si="6"/>
        <v>4220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49</v>
      </c>
      <c r="B42" s="12">
        <v>193</v>
      </c>
      <c r="C42" s="12">
        <v>192</v>
      </c>
      <c r="D42" s="12">
        <v>234</v>
      </c>
      <c r="E42" s="12">
        <v>302</v>
      </c>
      <c r="F42" s="12">
        <v>223</v>
      </c>
      <c r="G42" s="12">
        <f t="shared" si="2"/>
        <v>446</v>
      </c>
      <c r="H42" s="12">
        <f t="shared" si="5"/>
        <v>273.4</v>
      </c>
      <c r="I42" s="12">
        <f t="shared" si="6"/>
        <v>374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50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>
        <f>SUM(L8:L42)</f>
        <v>2.342329004329004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6" t="s">
        <v>39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>
        <v>-0.17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52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3">
        <f>SUM(L44:L51)</f>
        <v>2.172329004329004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2002-07-23T14:40:14Z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